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tiff" ContentType="image/tif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88" yWindow="600" windowWidth="15396" windowHeight="8196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83" i="1"/>
  <c r="F83" s="1"/>
  <c r="D79"/>
  <c r="F79" s="1"/>
  <c r="D63"/>
  <c r="D46"/>
  <c r="A52"/>
  <c r="B52" s="1"/>
  <c r="D30"/>
  <c r="A35"/>
  <c r="B35" s="1"/>
  <c r="D14"/>
  <c r="F35"/>
  <c r="F68"/>
  <c r="F19"/>
  <c r="F52"/>
  <c r="H79" l="1"/>
  <c r="F46"/>
  <c r="H46" s="1"/>
  <c r="F63"/>
  <c r="H63" s="1"/>
  <c r="F30"/>
  <c r="H30" s="1"/>
  <c r="F14"/>
  <c r="H14" s="1"/>
</calcChain>
</file>

<file path=xl/sharedStrings.xml><?xml version="1.0" encoding="utf-8"?>
<sst xmlns="http://schemas.openxmlformats.org/spreadsheetml/2006/main" count="73" uniqueCount="30">
  <si>
    <t>Volumen</t>
  </si>
  <si>
    <t>Densidad</t>
  </si>
  <si>
    <t>Altura en mm</t>
  </si>
  <si>
    <t>Peso del perfil x m lineal en Kg.</t>
  </si>
  <si>
    <t>Perfil de aluminio grueso</t>
  </si>
  <si>
    <t>Perfil de aluminio estrecho</t>
  </si>
  <si>
    <t>Peso en Kg.</t>
  </si>
  <si>
    <t>Lingitud del     perfil en m</t>
  </si>
  <si>
    <t>Jaladeras</t>
  </si>
  <si>
    <t>Factor en Kg.</t>
  </si>
  <si>
    <t>Frentes de cristal con marcos de aluminio estrecho</t>
  </si>
  <si>
    <t xml:space="preserve">Frentes en MDF </t>
  </si>
  <si>
    <t xml:space="preserve">Frentes en aglomerado </t>
  </si>
  <si>
    <t>Ancho en mm</t>
  </si>
  <si>
    <t>Espesor en mm</t>
  </si>
  <si>
    <t>Longitud del perfil en mm</t>
  </si>
  <si>
    <t>LF</t>
  </si>
  <si>
    <t>Frentes de cristal con marcos de aluminio ancho</t>
  </si>
  <si>
    <t xml:space="preserve">Espesor en mm </t>
  </si>
  <si>
    <t xml:space="preserve">Ancho en mm </t>
  </si>
  <si>
    <t>Para calcular peso y factor de rendimiento solo hay que ingresar la altura, ancho, espesor en mm y peso de la jaladera en Kg.</t>
  </si>
  <si>
    <t>LF = factor de rendimiento.</t>
  </si>
  <si>
    <t>Tabla 4 frentes de aglomerado.</t>
  </si>
  <si>
    <t>Tabla 3 frentes de cristal con marcos de aluminio ancho.</t>
  </si>
  <si>
    <t>Tabla 2 frentes de cristal con marcos de aluminio estrecho.</t>
  </si>
  <si>
    <t>Tabla 1 frentes de MDF.</t>
  </si>
  <si>
    <t>Tablas para calculo de peso y factor de rendimiento para selección de mecanismos de elevación.</t>
  </si>
  <si>
    <t xml:space="preserve">Frentes en MDF y vidrio </t>
  </si>
  <si>
    <t>MDF</t>
  </si>
  <si>
    <t>Vidrio</t>
  </si>
</sst>
</file>

<file path=xl/styles.xml><?xml version="1.0" encoding="utf-8"?>
<styleSheet xmlns="http://schemas.openxmlformats.org/spreadsheetml/2006/main">
  <fonts count="23">
    <font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u/>
      <sz val="10.8"/>
      <color theme="10"/>
      <name val="Arial"/>
      <family val="2"/>
    </font>
    <font>
      <sz val="9"/>
      <color rgb="FFFF0000"/>
      <name val="Arial"/>
      <family val="2"/>
    </font>
    <font>
      <u/>
      <sz val="9"/>
      <color theme="1"/>
      <name val="Arial"/>
      <family val="2"/>
    </font>
    <font>
      <sz val="7"/>
      <color theme="1"/>
      <name val="Arial"/>
      <family val="2"/>
    </font>
    <font>
      <sz val="16"/>
      <name val="Arial Black"/>
      <family val="2"/>
    </font>
    <font>
      <sz val="16"/>
      <name val="Arial"/>
      <family val="2"/>
    </font>
    <font>
      <b/>
      <sz val="9"/>
      <name val="Arial"/>
      <family val="2"/>
    </font>
    <font>
      <b/>
      <sz val="9"/>
      <name val="Arial Black"/>
      <family val="2"/>
    </font>
    <font>
      <b/>
      <sz val="16"/>
      <name val="Arial Black"/>
      <family val="2"/>
    </font>
    <font>
      <sz val="28"/>
      <name val="Eras Bold ITC"/>
      <family val="2"/>
    </font>
    <font>
      <sz val="8"/>
      <name val="Arial"/>
      <family val="2"/>
    </font>
    <font>
      <sz val="9"/>
      <name val="Arial Black"/>
      <family val="2"/>
    </font>
    <font>
      <b/>
      <sz val="12"/>
      <name val="Arial Black"/>
      <family val="2"/>
    </font>
    <font>
      <u/>
      <sz val="9"/>
      <name val="Arial"/>
      <family val="2"/>
    </font>
    <font>
      <b/>
      <sz val="12"/>
      <name val="Arial"/>
      <family val="2"/>
    </font>
    <font>
      <u/>
      <sz val="10.8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/>
      <top/>
      <bottom/>
      <diagonal/>
    </border>
    <border>
      <left style="medium">
        <color indexed="64"/>
      </left>
      <right/>
      <top style="thick">
        <color rgb="FFC00000"/>
      </top>
      <bottom style="thick">
        <color rgb="FFC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rgb="FFC00000"/>
      </top>
      <bottom style="thick">
        <color rgb="FFC0000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thick">
        <color rgb="FFC00000"/>
      </bottom>
      <diagonal/>
    </border>
    <border>
      <left style="medium">
        <color rgb="FFC00000"/>
      </left>
      <right style="medium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 style="medium">
        <color rgb="FFC00000"/>
      </right>
      <top style="thick">
        <color rgb="FFC00000"/>
      </top>
      <bottom/>
      <diagonal/>
    </border>
    <border>
      <left style="thick">
        <color indexed="64"/>
      </left>
      <right/>
      <top/>
      <bottom style="thick">
        <color rgb="FFC00000"/>
      </bottom>
      <diagonal/>
    </border>
    <border>
      <left style="thick">
        <color indexed="64"/>
      </left>
      <right style="medium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indexed="64"/>
      </left>
      <right/>
      <top style="thick">
        <color rgb="FFC00000"/>
      </top>
      <bottom/>
      <diagonal/>
    </border>
    <border>
      <left style="thick">
        <color indexed="64"/>
      </left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/>
    <xf numFmtId="0" fontId="0" fillId="2" borderId="0" xfId="0" applyFill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0" xfId="0" applyBorder="1"/>
    <xf numFmtId="0" fontId="2" fillId="3" borderId="0" xfId="0" applyFont="1" applyFill="1" applyAlignment="1" applyProtection="1">
      <alignment horizontal="center" vertical="center"/>
    </xf>
    <xf numFmtId="0" fontId="2" fillId="0" borderId="0" xfId="0" applyFont="1" applyFill="1" applyBorder="1"/>
    <xf numFmtId="0" fontId="9" fillId="0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8" xfId="0" applyFont="1" applyFill="1" applyBorder="1" applyProtection="1"/>
    <xf numFmtId="0" fontId="2" fillId="0" borderId="8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/>
    </xf>
    <xf numFmtId="0" fontId="13" fillId="3" borderId="0" xfId="0" applyFont="1" applyFill="1" applyAlignment="1" applyProtection="1">
      <alignment horizontal="center" vertical="center" wrapText="1"/>
    </xf>
    <xf numFmtId="0" fontId="2" fillId="0" borderId="2" xfId="0" applyFont="1" applyFill="1" applyBorder="1" applyProtection="1"/>
    <xf numFmtId="0" fontId="2" fillId="0" borderId="3" xfId="0" applyFont="1" applyFill="1" applyBorder="1" applyProtection="1"/>
    <xf numFmtId="0" fontId="2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Protection="1"/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/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3" borderId="0" xfId="0" applyFont="1" applyFill="1" applyProtection="1"/>
    <xf numFmtId="0" fontId="16" fillId="3" borderId="0" xfId="0" applyFont="1" applyFill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7" xfId="0" applyFont="1" applyFill="1" applyBorder="1" applyProtection="1"/>
    <xf numFmtId="0" fontId="13" fillId="0" borderId="18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Protection="1"/>
    <xf numFmtId="0" fontId="7" fillId="0" borderId="0" xfId="0" applyFont="1" applyFill="1" applyBorder="1" applyAlignment="1" applyProtection="1">
      <alignment horizontal="left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3" xfId="0" applyFont="1" applyFill="1" applyBorder="1" applyProtection="1"/>
    <xf numFmtId="0" fontId="2" fillId="0" borderId="24" xfId="0" applyFont="1" applyFill="1" applyBorder="1" applyProtection="1"/>
    <xf numFmtId="0" fontId="2" fillId="0" borderId="18" xfId="0" applyFont="1" applyFill="1" applyBorder="1" applyProtection="1"/>
    <xf numFmtId="0" fontId="9" fillId="0" borderId="1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" fillId="0" borderId="21" xfId="0" applyFont="1" applyFill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center"/>
    </xf>
    <xf numFmtId="0" fontId="2" fillId="0" borderId="22" xfId="0" applyFont="1" applyFill="1" applyBorder="1" applyAlignment="1" applyProtection="1">
      <alignment horizontal="center"/>
    </xf>
    <xf numFmtId="0" fontId="2" fillId="0" borderId="23" xfId="0" applyFont="1" applyFill="1" applyBorder="1" applyAlignment="1" applyProtection="1">
      <alignment horizontal="center"/>
    </xf>
    <xf numFmtId="0" fontId="2" fillId="0" borderId="23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8" fillId="0" borderId="0" xfId="1" applyFont="1" applyAlignment="1" applyProtection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16" fillId="3" borderId="0" xfId="0" applyFont="1" applyFill="1" applyAlignment="1" applyProtection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 applyAlignment="1"/>
    <xf numFmtId="0" fontId="20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left"/>
    </xf>
    <xf numFmtId="0" fontId="2" fillId="0" borderId="0" xfId="0" applyFont="1" applyProtection="1">
      <protection locked="0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14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0" fillId="0" borderId="0" xfId="0" applyBorder="1" applyAlignment="1"/>
    <xf numFmtId="0" fontId="2" fillId="2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1" fillId="0" borderId="0" xfId="0" applyFont="1" applyBorder="1"/>
    <xf numFmtId="0" fontId="2" fillId="3" borderId="23" xfId="0" applyFont="1" applyFill="1" applyBorder="1" applyAlignment="1" applyProtection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2" fillId="2" borderId="16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left"/>
    </xf>
    <xf numFmtId="0" fontId="2" fillId="0" borderId="22" xfId="0" applyFont="1" applyBorder="1"/>
    <xf numFmtId="0" fontId="2" fillId="0" borderId="19" xfId="0" applyFont="1" applyBorder="1"/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left"/>
    </xf>
    <xf numFmtId="0" fontId="2" fillId="0" borderId="10" xfId="0" applyFont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20" xfId="0" applyBorder="1" applyAlignment="1"/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6" fillId="0" borderId="0" xfId="0" applyFont="1" applyAlignment="1"/>
    <xf numFmtId="0" fontId="0" fillId="0" borderId="0" xfId="0" applyAlignment="1"/>
    <xf numFmtId="0" fontId="9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/>
    <xf numFmtId="0" fontId="12" fillId="0" borderId="0" xfId="0" applyFont="1" applyFill="1" applyBorder="1" applyAlignment="1"/>
    <xf numFmtId="0" fontId="12" fillId="0" borderId="8" xfId="0" applyFont="1" applyFill="1" applyBorder="1" applyAlignment="1"/>
    <xf numFmtId="0" fontId="12" fillId="0" borderId="9" xfId="0" applyFont="1" applyFill="1" applyBorder="1" applyAlignment="1"/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vertical="center"/>
    </xf>
    <xf numFmtId="0" fontId="8" fillId="0" borderId="4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22" fillId="0" borderId="19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 applyProtection="1">
      <alignment horizontal="center" vertical="center" wrapText="1"/>
    </xf>
    <xf numFmtId="0" fontId="13" fillId="3" borderId="0" xfId="0" applyFont="1" applyFill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/>
    </xf>
    <xf numFmtId="0" fontId="13" fillId="0" borderId="23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center"/>
    </xf>
    <xf numFmtId="0" fontId="2" fillId="3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/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77C01E"/>
      <color rgb="FF71050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349250</xdr:colOff>
      <xdr:row>65</xdr:row>
      <xdr:rowOff>135755</xdr:rowOff>
    </xdr:from>
    <xdr:to>
      <xdr:col>7</xdr:col>
      <xdr:colOff>809626</xdr:colOff>
      <xdr:row>68</xdr:row>
      <xdr:rowOff>13832</xdr:rowOff>
    </xdr:to>
    <xdr:pic>
      <xdr:nvPicPr>
        <xdr:cNvPr id="5" name="4 Imagen" descr="Logo Cymisa.t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81625" y="9629005"/>
          <a:ext cx="1420814" cy="352496"/>
        </a:xfrm>
        <a:prstGeom prst="rect">
          <a:avLst/>
        </a:prstGeom>
      </xdr:spPr>
    </xdr:pic>
    <xdr:clientData/>
  </xdr:twoCellAnchor>
  <xdr:twoCellAnchor editAs="oneCell">
    <xdr:from>
      <xdr:col>6</xdr:col>
      <xdr:colOff>396875</xdr:colOff>
      <xdr:row>50</xdr:row>
      <xdr:rowOff>0</xdr:rowOff>
    </xdr:from>
    <xdr:to>
      <xdr:col>7</xdr:col>
      <xdr:colOff>826771</xdr:colOff>
      <xdr:row>52</xdr:row>
      <xdr:rowOff>28890</xdr:rowOff>
    </xdr:to>
    <xdr:pic>
      <xdr:nvPicPr>
        <xdr:cNvPr id="6" name="5 Imagen" descr="Logo Cymisa.t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29250" y="7167563"/>
          <a:ext cx="1420814" cy="352496"/>
        </a:xfrm>
        <a:prstGeom prst="rect">
          <a:avLst/>
        </a:prstGeom>
      </xdr:spPr>
    </xdr:pic>
    <xdr:clientData/>
  </xdr:twoCellAnchor>
  <xdr:twoCellAnchor editAs="oneCell">
    <xdr:from>
      <xdr:col>6</xdr:col>
      <xdr:colOff>388938</xdr:colOff>
      <xdr:row>33</xdr:row>
      <xdr:rowOff>127000</xdr:rowOff>
    </xdr:from>
    <xdr:to>
      <xdr:col>8</xdr:col>
      <xdr:colOff>1735</xdr:colOff>
      <xdr:row>35</xdr:row>
      <xdr:rowOff>20953</xdr:rowOff>
    </xdr:to>
    <xdr:pic>
      <xdr:nvPicPr>
        <xdr:cNvPr id="7" name="6 Imagen" descr="Logo Cymisa.t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21313" y="4389438"/>
          <a:ext cx="1420814" cy="352496"/>
        </a:xfrm>
        <a:prstGeom prst="rect">
          <a:avLst/>
        </a:prstGeom>
      </xdr:spPr>
    </xdr:pic>
    <xdr:clientData/>
  </xdr:twoCellAnchor>
  <xdr:twoCellAnchor editAs="oneCell">
    <xdr:from>
      <xdr:col>6</xdr:col>
      <xdr:colOff>365125</xdr:colOff>
      <xdr:row>16</xdr:row>
      <xdr:rowOff>301625</xdr:rowOff>
    </xdr:from>
    <xdr:to>
      <xdr:col>7</xdr:col>
      <xdr:colOff>825501</xdr:colOff>
      <xdr:row>19</xdr:row>
      <xdr:rowOff>13016</xdr:rowOff>
    </xdr:to>
    <xdr:pic>
      <xdr:nvPicPr>
        <xdr:cNvPr id="8" name="7 Imagen" descr="Logo Cymisa.t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97500" y="1571625"/>
          <a:ext cx="1420814" cy="352496"/>
        </a:xfrm>
        <a:prstGeom prst="rect">
          <a:avLst/>
        </a:prstGeom>
      </xdr:spPr>
    </xdr:pic>
    <xdr:clientData/>
  </xdr:twoCellAnchor>
  <xdr:twoCellAnchor editAs="oneCell">
    <xdr:from>
      <xdr:col>6</xdr:col>
      <xdr:colOff>402982</xdr:colOff>
      <xdr:row>83</xdr:row>
      <xdr:rowOff>14653</xdr:rowOff>
    </xdr:from>
    <xdr:to>
      <xdr:col>8</xdr:col>
      <xdr:colOff>539</xdr:colOff>
      <xdr:row>85</xdr:row>
      <xdr:rowOff>61249</xdr:rowOff>
    </xdr:to>
    <xdr:pic>
      <xdr:nvPicPr>
        <xdr:cNvPr id="9" name="8 Imagen" descr="Logo Cymisa.t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09847" y="14243538"/>
          <a:ext cx="1420203" cy="361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2:K112"/>
  <sheetViews>
    <sheetView showGridLines="0" tabSelected="1" topLeftCell="A71" zoomScale="130" zoomScaleNormal="130" workbookViewId="0">
      <selection activeCell="C83" sqref="C83"/>
    </sheetView>
  </sheetViews>
  <sheetFormatPr baseColWidth="10" defaultRowHeight="11.4"/>
  <cols>
    <col min="1" max="1" width="12.875" customWidth="1"/>
    <col min="2" max="2" width="14.125" customWidth="1"/>
    <col min="3" max="3" width="14" customWidth="1"/>
    <col min="4" max="4" width="12.75" customWidth="1"/>
    <col min="7" max="7" width="14.375" customWidth="1"/>
    <col min="8" max="8" width="13.625" customWidth="1"/>
    <col min="10" max="10" width="16.125" customWidth="1"/>
  </cols>
  <sheetData>
    <row r="2" spans="1:11">
      <c r="A2" s="132" t="s">
        <v>26</v>
      </c>
      <c r="B2" s="133"/>
      <c r="C2" s="133"/>
      <c r="D2" s="133"/>
      <c r="E2" s="133"/>
      <c r="F2" s="133"/>
      <c r="G2" s="133"/>
      <c r="H2" s="133"/>
    </row>
    <row r="3" spans="1:11">
      <c r="A3" s="132" t="s">
        <v>25</v>
      </c>
      <c r="B3" s="133"/>
      <c r="C3" s="133"/>
      <c r="D3" s="133"/>
      <c r="E3" s="133"/>
      <c r="F3" s="133"/>
      <c r="G3" s="133"/>
      <c r="H3" s="133"/>
    </row>
    <row r="4" spans="1:11">
      <c r="A4" s="132" t="s">
        <v>24</v>
      </c>
      <c r="B4" s="133"/>
      <c r="C4" s="133"/>
      <c r="D4" s="133"/>
      <c r="E4" s="133"/>
      <c r="F4" s="133"/>
      <c r="G4" s="133"/>
      <c r="H4" s="133"/>
    </row>
    <row r="5" spans="1:11">
      <c r="A5" s="132" t="s">
        <v>23</v>
      </c>
      <c r="B5" s="133"/>
      <c r="C5" s="133"/>
      <c r="D5" s="133"/>
      <c r="E5" s="133"/>
      <c r="F5" s="133"/>
      <c r="G5" s="133"/>
      <c r="H5" s="133"/>
    </row>
    <row r="6" spans="1:11">
      <c r="A6" s="132" t="s">
        <v>22</v>
      </c>
      <c r="B6" s="133"/>
      <c r="C6" s="133"/>
      <c r="D6" s="133"/>
      <c r="E6" s="133"/>
      <c r="F6" s="133"/>
      <c r="G6" s="133"/>
      <c r="H6" s="133"/>
    </row>
    <row r="7" spans="1:11">
      <c r="A7" s="132" t="s">
        <v>20</v>
      </c>
      <c r="B7" s="133"/>
      <c r="C7" s="133"/>
      <c r="D7" s="133"/>
      <c r="E7" s="133"/>
      <c r="F7" s="133"/>
      <c r="G7" s="133"/>
      <c r="H7" s="133"/>
    </row>
    <row r="8" spans="1:11">
      <c r="A8" s="132" t="s">
        <v>21</v>
      </c>
      <c r="B8" s="133"/>
      <c r="C8" s="133"/>
      <c r="D8" s="133"/>
      <c r="E8" s="133"/>
      <c r="F8" s="133"/>
      <c r="G8" s="133"/>
      <c r="H8" s="133"/>
    </row>
    <row r="9" spans="1:11">
      <c r="A9" s="9"/>
      <c r="B9" s="9"/>
      <c r="C9" s="9"/>
      <c r="D9" s="9"/>
      <c r="E9" s="9"/>
      <c r="F9" s="9"/>
      <c r="G9" s="9"/>
      <c r="H9" s="9"/>
    </row>
    <row r="10" spans="1:11" ht="12" thickBot="1">
      <c r="A10" s="11"/>
      <c r="B10" s="11"/>
      <c r="C10" s="11"/>
      <c r="D10" s="11"/>
      <c r="E10" s="11"/>
      <c r="F10" s="11"/>
      <c r="G10" s="11"/>
      <c r="H10" s="11"/>
    </row>
    <row r="11" spans="1:11">
      <c r="A11" s="143" t="s">
        <v>11</v>
      </c>
      <c r="B11" s="144"/>
      <c r="C11" s="144"/>
      <c r="D11" s="144"/>
      <c r="E11" s="145"/>
      <c r="F11" s="145"/>
      <c r="G11" s="145"/>
      <c r="H11" s="146"/>
      <c r="J11" s="3"/>
      <c r="K11" s="2"/>
    </row>
    <row r="12" spans="1:11">
      <c r="A12" s="147"/>
      <c r="B12" s="148"/>
      <c r="C12" s="148"/>
      <c r="D12" s="148"/>
      <c r="E12" s="148"/>
      <c r="F12" s="148"/>
      <c r="G12" s="148"/>
      <c r="H12" s="149"/>
      <c r="J12" s="3"/>
      <c r="K12" s="2"/>
    </row>
    <row r="13" spans="1:11" ht="15.6" thickBot="1">
      <c r="A13" s="12" t="s">
        <v>2</v>
      </c>
      <c r="B13" s="13" t="s">
        <v>13</v>
      </c>
      <c r="C13" s="13" t="s">
        <v>14</v>
      </c>
      <c r="D13" s="88" t="s">
        <v>0</v>
      </c>
      <c r="E13" s="88" t="s">
        <v>1</v>
      </c>
      <c r="F13" s="15" t="s">
        <v>6</v>
      </c>
      <c r="G13" s="14"/>
      <c r="H13" s="16" t="s">
        <v>16</v>
      </c>
      <c r="J13" s="3"/>
      <c r="K13" s="2"/>
    </row>
    <row r="14" spans="1:11" ht="16.2" thickTop="1" thickBot="1">
      <c r="A14" s="17">
        <v>450</v>
      </c>
      <c r="B14" s="18">
        <v>850</v>
      </c>
      <c r="C14" s="17">
        <v>18</v>
      </c>
      <c r="D14" s="88">
        <f>(A14*B14*C14)/(1000000000)</f>
        <v>6.8849999999999996E-3</v>
      </c>
      <c r="E14" s="89">
        <v>730</v>
      </c>
      <c r="F14" s="20">
        <f>(D14*E14)+F19</f>
        <v>5.6060499999999998</v>
      </c>
      <c r="G14" s="19"/>
      <c r="H14" s="16">
        <f>(A14*F14)</f>
        <v>2522.7224999999999</v>
      </c>
    </row>
    <row r="15" spans="1:11" ht="12" thickTop="1">
      <c r="A15" s="21"/>
      <c r="B15" s="19"/>
      <c r="C15" s="19"/>
      <c r="D15" s="19"/>
      <c r="E15" s="19"/>
      <c r="F15" s="22"/>
      <c r="G15" s="19"/>
      <c r="H15" s="23"/>
    </row>
    <row r="16" spans="1:11" ht="12" customHeight="1">
      <c r="A16" s="21"/>
      <c r="B16" s="19"/>
      <c r="C16" s="19"/>
      <c r="D16" s="24"/>
      <c r="E16" s="25"/>
      <c r="F16" s="25"/>
      <c r="G16" s="127"/>
      <c r="H16" s="128"/>
      <c r="I16" s="8"/>
    </row>
    <row r="17" spans="1:11" ht="25.2">
      <c r="A17" s="21"/>
      <c r="B17" s="19"/>
      <c r="C17" s="19"/>
      <c r="D17" s="171" t="s">
        <v>8</v>
      </c>
      <c r="E17" s="171"/>
      <c r="F17" s="25"/>
      <c r="G17" s="129"/>
      <c r="H17" s="128"/>
    </row>
    <row r="18" spans="1:11" ht="12.6" thickBot="1">
      <c r="A18" s="21"/>
      <c r="B18" s="19"/>
      <c r="C18" s="19"/>
      <c r="D18" s="134" t="s">
        <v>6</v>
      </c>
      <c r="E18" s="134"/>
      <c r="F18" s="90" t="s">
        <v>9</v>
      </c>
      <c r="G18" s="129"/>
      <c r="H18" s="128"/>
    </row>
    <row r="19" spans="1:11" ht="12.6" thickTop="1" thickBot="1">
      <c r="A19" s="21"/>
      <c r="B19" s="19"/>
      <c r="C19" s="19"/>
      <c r="D19" s="123">
        <v>0.28999999999999998</v>
      </c>
      <c r="E19" s="124"/>
      <c r="F19" s="91">
        <f>(D19*2)</f>
        <v>0.57999999999999996</v>
      </c>
      <c r="G19" s="129"/>
      <c r="H19" s="128"/>
    </row>
    <row r="20" spans="1:11" ht="12.6" thickTop="1" thickBot="1">
      <c r="A20" s="26"/>
      <c r="B20" s="27"/>
      <c r="C20" s="27"/>
      <c r="D20" s="28"/>
      <c r="E20" s="28"/>
      <c r="F20" s="29"/>
      <c r="G20" s="130"/>
      <c r="H20" s="131"/>
      <c r="K20" s="4"/>
    </row>
    <row r="21" spans="1:11">
      <c r="A21" s="30"/>
      <c r="B21" s="30"/>
      <c r="C21" s="30"/>
      <c r="D21" s="167"/>
      <c r="E21" s="167"/>
      <c r="F21" s="10"/>
      <c r="G21" s="30"/>
      <c r="H21" s="10"/>
      <c r="K21" s="4"/>
    </row>
    <row r="22" spans="1:11">
      <c r="A22" s="30"/>
      <c r="B22" s="30"/>
      <c r="C22" s="30"/>
      <c r="D22" s="31"/>
      <c r="E22" s="31"/>
      <c r="F22" s="10"/>
      <c r="G22" s="30"/>
      <c r="H22" s="10"/>
      <c r="I22" s="7"/>
      <c r="K22" s="4"/>
    </row>
    <row r="23" spans="1:11">
      <c r="A23" s="30"/>
      <c r="B23" s="30"/>
      <c r="C23" s="30"/>
      <c r="D23" s="31"/>
      <c r="E23" s="31"/>
      <c r="F23" s="10"/>
      <c r="G23" s="30"/>
      <c r="H23" s="10"/>
      <c r="K23" s="4"/>
    </row>
    <row r="24" spans="1:11">
      <c r="A24" s="30"/>
      <c r="B24" s="30"/>
      <c r="C24" s="30"/>
      <c r="D24" s="31"/>
      <c r="E24" s="31"/>
      <c r="F24" s="10"/>
      <c r="G24" s="30"/>
      <c r="H24" s="10"/>
      <c r="K24" s="4"/>
    </row>
    <row r="25" spans="1:11" ht="12" thickBot="1">
      <c r="A25" s="30"/>
      <c r="B25" s="30"/>
      <c r="C25" s="30"/>
      <c r="D25" s="31"/>
      <c r="E25" s="31"/>
      <c r="F25" s="10"/>
      <c r="G25" s="30"/>
      <c r="H25" s="10"/>
      <c r="K25" s="4"/>
    </row>
    <row r="26" spans="1:11">
      <c r="A26" s="32"/>
      <c r="B26" s="33"/>
      <c r="C26" s="33"/>
      <c r="D26" s="33"/>
      <c r="E26" s="33"/>
      <c r="F26" s="34"/>
      <c r="G26" s="33"/>
      <c r="H26" s="35"/>
    </row>
    <row r="27" spans="1:11">
      <c r="A27" s="150" t="s">
        <v>10</v>
      </c>
      <c r="B27" s="151"/>
      <c r="C27" s="151"/>
      <c r="D27" s="151"/>
      <c r="E27" s="151"/>
      <c r="F27" s="151"/>
      <c r="G27" s="151"/>
      <c r="H27" s="152"/>
    </row>
    <row r="28" spans="1:11">
      <c r="A28" s="153"/>
      <c r="B28" s="151"/>
      <c r="C28" s="151"/>
      <c r="D28" s="151"/>
      <c r="E28" s="151"/>
      <c r="F28" s="151"/>
      <c r="G28" s="151"/>
      <c r="H28" s="152"/>
    </row>
    <row r="29" spans="1:11" ht="15.6" thickBot="1">
      <c r="A29" s="36" t="s">
        <v>2</v>
      </c>
      <c r="B29" s="13" t="s">
        <v>13</v>
      </c>
      <c r="C29" s="37" t="s">
        <v>18</v>
      </c>
      <c r="D29" s="92" t="s">
        <v>0</v>
      </c>
      <c r="E29" s="92" t="s">
        <v>1</v>
      </c>
      <c r="F29" s="39" t="s">
        <v>6</v>
      </c>
      <c r="G29" s="38"/>
      <c r="H29" s="40" t="s">
        <v>16</v>
      </c>
    </row>
    <row r="30" spans="1:11" ht="16.2" thickTop="1" thickBot="1">
      <c r="A30" s="41">
        <v>600</v>
      </c>
      <c r="B30" s="42">
        <v>900</v>
      </c>
      <c r="C30" s="42">
        <v>4</v>
      </c>
      <c r="D30" s="92">
        <f>(A30*B30*C30)/(1000000000)</f>
        <v>2.16E-3</v>
      </c>
      <c r="E30" s="90">
        <v>2457.6</v>
      </c>
      <c r="F30" s="39">
        <f>(D30*E30)+(F35)+(B35)</f>
        <v>6.4484159999999999</v>
      </c>
      <c r="G30" s="22"/>
      <c r="H30" s="40">
        <f>(F30*A30)</f>
        <v>3869.0495999999998</v>
      </c>
    </row>
    <row r="31" spans="1:11" ht="12" thickTop="1">
      <c r="A31" s="43"/>
      <c r="B31" s="22"/>
      <c r="C31" s="22"/>
      <c r="D31" s="22"/>
      <c r="E31" s="22"/>
      <c r="F31" s="22"/>
      <c r="G31" s="127"/>
      <c r="H31" s="135"/>
    </row>
    <row r="32" spans="1:11" ht="12" customHeight="1">
      <c r="A32" s="154" t="s">
        <v>5</v>
      </c>
      <c r="B32" s="155"/>
      <c r="C32" s="44"/>
      <c r="D32" s="24"/>
      <c r="E32" s="25"/>
      <c r="F32" s="25"/>
      <c r="G32" s="136"/>
      <c r="H32" s="135"/>
      <c r="I32" s="1"/>
    </row>
    <row r="33" spans="1:9" ht="27.75" customHeight="1">
      <c r="A33" s="156"/>
      <c r="B33" s="155"/>
      <c r="C33" s="44"/>
      <c r="D33" s="172" t="s">
        <v>8</v>
      </c>
      <c r="E33" s="172"/>
      <c r="F33" s="25"/>
      <c r="G33" s="136"/>
      <c r="H33" s="135"/>
      <c r="I33" s="1"/>
    </row>
    <row r="34" spans="1:9" ht="21" thickBot="1">
      <c r="A34" s="45" t="s">
        <v>15</v>
      </c>
      <c r="B34" s="46" t="s">
        <v>3</v>
      </c>
      <c r="C34" s="44"/>
      <c r="D34" s="134" t="s">
        <v>6</v>
      </c>
      <c r="E34" s="134"/>
      <c r="F34" s="90" t="s">
        <v>9</v>
      </c>
      <c r="G34" s="136"/>
      <c r="H34" s="135"/>
      <c r="I34" s="1"/>
    </row>
    <row r="35" spans="1:9" ht="12.6" thickTop="1" thickBot="1">
      <c r="A35" s="43">
        <f>(A30*2)+(B30*2)</f>
        <v>3000</v>
      </c>
      <c r="B35" s="22">
        <f>(A35*0.28)/(1000)</f>
        <v>0.84000000000000008</v>
      </c>
      <c r="C35" s="22"/>
      <c r="D35" s="123">
        <v>0.15</v>
      </c>
      <c r="E35" s="165"/>
      <c r="F35" s="90">
        <f>(D35*2)</f>
        <v>0.3</v>
      </c>
      <c r="G35" s="136"/>
      <c r="H35" s="135"/>
      <c r="I35" s="1"/>
    </row>
    <row r="36" spans="1:9" ht="12.6" thickTop="1" thickBot="1">
      <c r="A36" s="47"/>
      <c r="B36" s="29"/>
      <c r="C36" s="29"/>
      <c r="D36" s="29"/>
      <c r="E36" s="29"/>
      <c r="F36" s="29"/>
      <c r="G36" s="137"/>
      <c r="H36" s="138"/>
      <c r="I36" s="1"/>
    </row>
    <row r="37" spans="1:9">
      <c r="A37" s="10"/>
      <c r="B37" s="10"/>
      <c r="C37" s="10"/>
      <c r="D37" s="10"/>
      <c r="E37" s="10"/>
      <c r="F37" s="10"/>
      <c r="G37" s="48"/>
      <c r="H37" s="31"/>
      <c r="I37" s="1"/>
    </row>
    <row r="38" spans="1:9">
      <c r="A38" s="10"/>
      <c r="B38" s="10"/>
      <c r="C38" s="10"/>
      <c r="D38" s="10"/>
      <c r="E38" s="10"/>
      <c r="F38" s="10"/>
      <c r="G38" s="48"/>
      <c r="H38" s="31"/>
      <c r="I38" s="1"/>
    </row>
    <row r="39" spans="1:9">
      <c r="A39" s="10"/>
      <c r="B39" s="10"/>
      <c r="C39" s="10"/>
      <c r="D39" s="10"/>
      <c r="E39" s="10"/>
      <c r="F39" s="10"/>
      <c r="G39" s="48"/>
      <c r="H39" s="31"/>
      <c r="I39" s="1"/>
    </row>
    <row r="40" spans="1:9">
      <c r="A40" s="10"/>
      <c r="B40" s="10"/>
      <c r="C40" s="10"/>
      <c r="D40" s="10"/>
      <c r="E40" s="49"/>
      <c r="F40" s="10"/>
      <c r="G40" s="48"/>
      <c r="H40" s="31"/>
      <c r="I40" s="1"/>
    </row>
    <row r="41" spans="1:9" ht="12" thickBot="1">
      <c r="A41" s="10"/>
      <c r="B41" s="10"/>
      <c r="C41" s="10"/>
      <c r="D41" s="10"/>
      <c r="E41" s="10"/>
      <c r="F41" s="10"/>
      <c r="G41" s="48"/>
      <c r="H41" s="31"/>
      <c r="I41" s="1"/>
    </row>
    <row r="42" spans="1:9" ht="12" thickTop="1">
      <c r="A42" s="50"/>
      <c r="B42" s="51"/>
      <c r="C42" s="52"/>
      <c r="D42" s="166"/>
      <c r="E42" s="166"/>
      <c r="F42" s="51"/>
      <c r="G42" s="52"/>
      <c r="H42" s="53"/>
      <c r="I42" s="6"/>
    </row>
    <row r="43" spans="1:9" ht="12" customHeight="1">
      <c r="A43" s="162" t="s">
        <v>17</v>
      </c>
      <c r="B43" s="163"/>
      <c r="C43" s="163"/>
      <c r="D43" s="163"/>
      <c r="E43" s="163"/>
      <c r="F43" s="163"/>
      <c r="G43" s="163"/>
      <c r="H43" s="164"/>
    </row>
    <row r="44" spans="1:9">
      <c r="A44" s="162"/>
      <c r="B44" s="163"/>
      <c r="C44" s="163"/>
      <c r="D44" s="163"/>
      <c r="E44" s="163"/>
      <c r="F44" s="163"/>
      <c r="G44" s="163"/>
      <c r="H44" s="164"/>
    </row>
    <row r="45" spans="1:9" ht="15.6" thickBot="1">
      <c r="A45" s="54" t="s">
        <v>2</v>
      </c>
      <c r="B45" s="13" t="s">
        <v>13</v>
      </c>
      <c r="C45" s="37" t="s">
        <v>14</v>
      </c>
      <c r="D45" s="90" t="s">
        <v>0</v>
      </c>
      <c r="E45" s="90" t="s">
        <v>1</v>
      </c>
      <c r="F45" s="39" t="s">
        <v>6</v>
      </c>
      <c r="G45" s="38"/>
      <c r="H45" s="55" t="s">
        <v>16</v>
      </c>
    </row>
    <row r="46" spans="1:9" ht="16.2" thickTop="1" thickBot="1">
      <c r="A46" s="56">
        <v>500</v>
      </c>
      <c r="B46" s="42">
        <v>900</v>
      </c>
      <c r="C46" s="42">
        <v>4</v>
      </c>
      <c r="D46" s="90">
        <f>(A46*B46*C46)/(1000000000)</f>
        <v>1.8E-3</v>
      </c>
      <c r="E46" s="90">
        <v>2457.6</v>
      </c>
      <c r="F46" s="39">
        <f>(D46*E46)+(F52)+(B52)</f>
        <v>6.3496799999999993</v>
      </c>
      <c r="G46" s="22"/>
      <c r="H46" s="55">
        <f>(F46*A46)</f>
        <v>3174.8399999999997</v>
      </c>
    </row>
    <row r="47" spans="1:9" ht="12" thickTop="1">
      <c r="A47" s="57"/>
      <c r="B47" s="22"/>
      <c r="C47" s="22"/>
      <c r="D47" s="22"/>
      <c r="E47" s="22"/>
      <c r="F47" s="22"/>
      <c r="G47" s="22"/>
      <c r="H47" s="58"/>
    </row>
    <row r="48" spans="1:9" ht="12" customHeight="1">
      <c r="A48" s="159" t="s">
        <v>4</v>
      </c>
      <c r="B48" s="160"/>
      <c r="C48" s="44"/>
      <c r="D48" s="125" t="s">
        <v>8</v>
      </c>
      <c r="E48" s="126"/>
      <c r="F48" s="59"/>
      <c r="G48" s="44"/>
      <c r="H48" s="58"/>
    </row>
    <row r="49" spans="1:8" ht="23.25" customHeight="1">
      <c r="A49" s="161"/>
      <c r="B49" s="160"/>
      <c r="C49" s="44"/>
      <c r="D49" s="126"/>
      <c r="E49" s="126"/>
      <c r="F49" s="59"/>
      <c r="G49" s="44"/>
      <c r="H49" s="58"/>
    </row>
    <row r="50" spans="1:8">
      <c r="A50" s="157" t="s">
        <v>7</v>
      </c>
      <c r="B50" s="158" t="s">
        <v>3</v>
      </c>
      <c r="C50" s="44"/>
      <c r="D50" s="134" t="s">
        <v>6</v>
      </c>
      <c r="E50" s="134"/>
      <c r="F50" s="168" t="s">
        <v>9</v>
      </c>
      <c r="G50" s="44"/>
      <c r="H50" s="58"/>
    </row>
    <row r="51" spans="1:8" ht="12" thickBot="1">
      <c r="A51" s="157"/>
      <c r="B51" s="158"/>
      <c r="C51" s="44"/>
      <c r="D51" s="134"/>
      <c r="E51" s="134"/>
      <c r="F51" s="168"/>
      <c r="G51" s="44"/>
      <c r="H51" s="58"/>
    </row>
    <row r="52" spans="1:8" ht="12.6" thickTop="1" thickBot="1">
      <c r="A52" s="93">
        <f>(A46*2)+(B46*2)</f>
        <v>2800</v>
      </c>
      <c r="B52" s="90">
        <f>(A52*0.595)/(1000)</f>
        <v>1.6659999999999999</v>
      </c>
      <c r="C52" s="44"/>
      <c r="D52" s="123">
        <v>0.13</v>
      </c>
      <c r="E52" s="165"/>
      <c r="F52" s="90">
        <f>(D52*2)</f>
        <v>0.26</v>
      </c>
      <c r="G52" s="44"/>
      <c r="H52" s="58"/>
    </row>
    <row r="53" spans="1:8" ht="12.6" thickTop="1" thickBot="1">
      <c r="A53" s="60"/>
      <c r="B53" s="61"/>
      <c r="C53" s="62"/>
      <c r="D53" s="169"/>
      <c r="E53" s="170"/>
      <c r="F53" s="61"/>
      <c r="G53" s="62"/>
      <c r="H53" s="63"/>
    </row>
    <row r="54" spans="1:8" ht="12" thickTop="1">
      <c r="A54" s="10"/>
      <c r="B54" s="10"/>
      <c r="C54" s="48"/>
      <c r="D54" s="31"/>
      <c r="E54" s="10"/>
      <c r="F54" s="10"/>
      <c r="G54" s="48"/>
      <c r="H54" s="48"/>
    </row>
    <row r="55" spans="1:8">
      <c r="A55" s="10"/>
      <c r="B55" s="10"/>
      <c r="C55" s="48"/>
      <c r="D55" s="31"/>
      <c r="E55" s="10"/>
      <c r="F55" s="10"/>
      <c r="G55" s="48"/>
      <c r="H55" s="48"/>
    </row>
    <row r="56" spans="1:8">
      <c r="A56" s="10"/>
      <c r="B56" s="10"/>
      <c r="C56" s="48"/>
      <c r="D56" s="31"/>
      <c r="E56" s="10"/>
      <c r="F56" s="10"/>
      <c r="G56" s="48"/>
      <c r="H56" s="48"/>
    </row>
    <row r="57" spans="1:8">
      <c r="A57" s="10"/>
      <c r="B57" s="10"/>
      <c r="C57" s="48"/>
      <c r="D57" s="31"/>
      <c r="E57" s="10"/>
      <c r="F57" s="10"/>
      <c r="G57" s="48"/>
      <c r="H57" s="48"/>
    </row>
    <row r="58" spans="1:8" ht="12" thickBot="1">
      <c r="A58" s="10"/>
      <c r="B58" s="10"/>
      <c r="C58" s="48"/>
      <c r="D58" s="31"/>
      <c r="E58" s="10"/>
      <c r="F58" s="10"/>
      <c r="G58" s="48"/>
      <c r="H58" s="48"/>
    </row>
    <row r="59" spans="1:8" ht="12" thickTop="1">
      <c r="A59" s="50"/>
      <c r="B59" s="51"/>
      <c r="C59" s="52"/>
      <c r="D59" s="166"/>
      <c r="E59" s="177"/>
      <c r="F59" s="51"/>
      <c r="G59" s="52"/>
      <c r="H59" s="64"/>
    </row>
    <row r="60" spans="1:8" ht="12" customHeight="1">
      <c r="A60" s="120" t="s">
        <v>12</v>
      </c>
      <c r="B60" s="178"/>
      <c r="C60" s="178"/>
      <c r="D60" s="178"/>
      <c r="E60" s="178"/>
      <c r="F60" s="178"/>
      <c r="G60" s="178"/>
      <c r="H60" s="179"/>
    </row>
    <row r="61" spans="1:8">
      <c r="A61" s="120"/>
      <c r="B61" s="178"/>
      <c r="C61" s="178"/>
      <c r="D61" s="178"/>
      <c r="E61" s="178"/>
      <c r="F61" s="178"/>
      <c r="G61" s="178"/>
      <c r="H61" s="179"/>
    </row>
    <row r="62" spans="1:8" ht="15.6" thickBot="1">
      <c r="A62" s="65" t="s">
        <v>2</v>
      </c>
      <c r="B62" s="13" t="s">
        <v>19</v>
      </c>
      <c r="C62" s="13" t="s">
        <v>14</v>
      </c>
      <c r="D62" s="88" t="s">
        <v>0</v>
      </c>
      <c r="E62" s="88" t="s">
        <v>1</v>
      </c>
      <c r="F62" s="66" t="s">
        <v>6</v>
      </c>
      <c r="G62" s="14"/>
      <c r="H62" s="55" t="s">
        <v>16</v>
      </c>
    </row>
    <row r="63" spans="1:8" ht="16.2" thickTop="1" thickBot="1">
      <c r="A63" s="67">
        <v>500</v>
      </c>
      <c r="B63" s="17">
        <v>900</v>
      </c>
      <c r="C63" s="68">
        <v>19</v>
      </c>
      <c r="D63" s="88">
        <f>(A63*B63*C63)/(1000000000)</f>
        <v>8.5500000000000003E-3</v>
      </c>
      <c r="E63" s="89">
        <v>680</v>
      </c>
      <c r="F63" s="39">
        <f>(D63*E63)+F68</f>
        <v>6.1139999999999999</v>
      </c>
      <c r="G63" s="19"/>
      <c r="H63" s="55">
        <f>(A63*F63)</f>
        <v>3057</v>
      </c>
    </row>
    <row r="64" spans="1:8" ht="12" thickTop="1">
      <c r="A64" s="69"/>
      <c r="B64" s="19"/>
      <c r="C64" s="19"/>
      <c r="D64" s="14"/>
      <c r="E64" s="19"/>
      <c r="F64" s="38"/>
      <c r="G64" s="139"/>
      <c r="H64" s="140"/>
    </row>
    <row r="65" spans="1:9">
      <c r="A65" s="69"/>
      <c r="B65" s="19"/>
      <c r="C65" s="19"/>
      <c r="D65" s="125" t="s">
        <v>8</v>
      </c>
      <c r="E65" s="174"/>
      <c r="F65" s="174"/>
      <c r="G65" s="126"/>
      <c r="H65" s="140"/>
    </row>
    <row r="66" spans="1:9">
      <c r="A66" s="69"/>
      <c r="B66" s="19"/>
      <c r="C66" s="19"/>
      <c r="D66" s="174"/>
      <c r="E66" s="174"/>
      <c r="F66" s="174"/>
      <c r="G66" s="126"/>
      <c r="H66" s="140"/>
    </row>
    <row r="67" spans="1:9" ht="12.6" thickBot="1">
      <c r="A67" s="69"/>
      <c r="B67" s="19"/>
      <c r="C67" s="19"/>
      <c r="D67" s="134" t="s">
        <v>6</v>
      </c>
      <c r="E67" s="134"/>
      <c r="F67" s="92" t="s">
        <v>9</v>
      </c>
      <c r="G67" s="126"/>
      <c r="H67" s="140"/>
    </row>
    <row r="68" spans="1:9" ht="12.6" thickTop="1" thickBot="1">
      <c r="A68" s="69"/>
      <c r="B68" s="19"/>
      <c r="C68" s="19"/>
      <c r="D68" s="175">
        <v>0.15</v>
      </c>
      <c r="E68" s="176"/>
      <c r="F68" s="92">
        <f>(D68*2)</f>
        <v>0.3</v>
      </c>
      <c r="G68" s="126"/>
      <c r="H68" s="140"/>
    </row>
    <row r="69" spans="1:9" ht="12.6" thickTop="1" thickBot="1">
      <c r="A69" s="70"/>
      <c r="B69" s="71"/>
      <c r="C69" s="71"/>
      <c r="D69" s="169"/>
      <c r="E69" s="169"/>
      <c r="F69" s="72"/>
      <c r="G69" s="141"/>
      <c r="H69" s="142"/>
    </row>
    <row r="70" spans="1:9" ht="12" thickTop="1">
      <c r="A70" s="30"/>
      <c r="B70" s="30"/>
      <c r="C70" s="78"/>
      <c r="D70" s="167"/>
      <c r="E70" s="167"/>
      <c r="F70" s="79"/>
      <c r="G70" s="80"/>
      <c r="H70" s="79"/>
    </row>
    <row r="71" spans="1:9">
      <c r="A71" s="30"/>
      <c r="B71" s="30"/>
      <c r="C71" s="30"/>
      <c r="D71" s="167"/>
      <c r="E71" s="167"/>
      <c r="F71" s="79"/>
      <c r="G71" s="80"/>
      <c r="H71" s="81"/>
    </row>
    <row r="72" spans="1:9">
      <c r="A72" s="30"/>
      <c r="B72" s="30"/>
      <c r="C72" s="30"/>
      <c r="D72" s="167"/>
      <c r="E72" s="167"/>
      <c r="F72" s="79"/>
      <c r="G72" s="80"/>
      <c r="H72" s="79"/>
    </row>
    <row r="73" spans="1:9">
      <c r="A73" s="30"/>
      <c r="B73" s="30"/>
      <c r="C73" s="30"/>
      <c r="D73" s="167"/>
      <c r="E73" s="167"/>
      <c r="F73" s="79"/>
      <c r="G73" s="80"/>
      <c r="H73" s="79"/>
    </row>
    <row r="74" spans="1:9" ht="12" thickBot="1">
      <c r="A74" s="30"/>
      <c r="B74" s="104"/>
      <c r="C74" s="104"/>
      <c r="D74" s="173"/>
      <c r="E74" s="173"/>
      <c r="F74" s="79"/>
      <c r="G74" s="80"/>
      <c r="H74" s="79"/>
    </row>
    <row r="75" spans="1:9" ht="12" thickTop="1">
      <c r="A75" s="111"/>
      <c r="B75" s="98"/>
      <c r="C75" s="98"/>
      <c r="D75" s="105"/>
      <c r="E75" s="105"/>
      <c r="F75" s="106"/>
      <c r="G75" s="107"/>
      <c r="H75" s="108"/>
      <c r="I75" s="83"/>
    </row>
    <row r="76" spans="1:9" ht="25.2">
      <c r="A76" s="120" t="s">
        <v>27</v>
      </c>
      <c r="B76" s="121"/>
      <c r="C76" s="121"/>
      <c r="D76" s="121"/>
      <c r="E76" s="121"/>
      <c r="F76" s="121"/>
      <c r="G76" s="121"/>
      <c r="H76" s="122"/>
      <c r="I76" s="83"/>
    </row>
    <row r="77" spans="1:9" ht="12">
      <c r="A77" s="85" t="s">
        <v>28</v>
      </c>
      <c r="B77" s="97"/>
      <c r="C77" s="97"/>
      <c r="D77" s="97"/>
      <c r="E77" s="97"/>
      <c r="F77" s="97"/>
      <c r="G77" s="97"/>
      <c r="H77" s="84"/>
    </row>
    <row r="78" spans="1:9" ht="15.6" thickBot="1">
      <c r="A78" s="112" t="s">
        <v>2</v>
      </c>
      <c r="B78" s="37" t="s">
        <v>19</v>
      </c>
      <c r="C78" s="82" t="s">
        <v>14</v>
      </c>
      <c r="D78" s="88" t="s">
        <v>0</v>
      </c>
      <c r="E78" s="88" t="s">
        <v>1</v>
      </c>
      <c r="F78" s="66" t="s">
        <v>6</v>
      </c>
      <c r="G78" s="98"/>
      <c r="H78" s="39" t="s">
        <v>16</v>
      </c>
      <c r="I78" s="83"/>
    </row>
    <row r="79" spans="1:9" ht="13.2" thickTop="1" thickBot="1">
      <c r="A79" s="113">
        <v>500</v>
      </c>
      <c r="B79" s="94">
        <v>900</v>
      </c>
      <c r="C79" s="95">
        <v>16</v>
      </c>
      <c r="D79" s="99">
        <f>(A79*B79*C79)/(1000000000)</f>
        <v>7.1999999999999998E-3</v>
      </c>
      <c r="E79" s="99">
        <v>730</v>
      </c>
      <c r="F79" s="100">
        <f>(D79*E79)</f>
        <v>5.2560000000000002</v>
      </c>
      <c r="G79" s="101"/>
      <c r="H79" s="100">
        <f>(F79+F83)*(A79)</f>
        <v>4286.88</v>
      </c>
      <c r="I79" s="83"/>
    </row>
    <row r="80" spans="1:9" ht="12" thickTop="1">
      <c r="A80" s="114"/>
      <c r="B80" s="101"/>
      <c r="C80" s="102"/>
      <c r="D80" s="103"/>
      <c r="E80" s="103"/>
      <c r="F80" s="101"/>
      <c r="G80" s="101"/>
      <c r="H80" s="101"/>
      <c r="I80" s="83"/>
    </row>
    <row r="81" spans="1:9" ht="12">
      <c r="A81" s="85" t="s">
        <v>29</v>
      </c>
      <c r="B81" s="101"/>
      <c r="C81" s="102"/>
      <c r="D81" s="101"/>
      <c r="E81" s="101"/>
      <c r="F81" s="101"/>
      <c r="G81" s="101"/>
      <c r="H81" s="101"/>
      <c r="I81" s="83"/>
    </row>
    <row r="82" spans="1:9" ht="15.6" thickBot="1">
      <c r="A82" s="112" t="s">
        <v>2</v>
      </c>
      <c r="B82" s="37" t="s">
        <v>19</v>
      </c>
      <c r="C82" s="82" t="s">
        <v>14</v>
      </c>
      <c r="D82" s="88" t="s">
        <v>0</v>
      </c>
      <c r="E82" s="88" t="s">
        <v>1</v>
      </c>
      <c r="F82" s="66" t="s">
        <v>6</v>
      </c>
      <c r="G82" s="101"/>
      <c r="H82" s="101"/>
      <c r="I82" s="83"/>
    </row>
    <row r="83" spans="1:9" ht="13.2" thickTop="1" thickBot="1">
      <c r="A83" s="117">
        <v>500</v>
      </c>
      <c r="B83" s="119">
        <v>900</v>
      </c>
      <c r="C83" s="96">
        <v>3</v>
      </c>
      <c r="D83" s="99">
        <f>(A83*B83*C83)/(1000000000)</f>
        <v>1.3500000000000001E-3</v>
      </c>
      <c r="E83" s="90">
        <v>2457.6</v>
      </c>
      <c r="F83" s="100">
        <f>(D83*E83)</f>
        <v>3.3177600000000003</v>
      </c>
      <c r="G83" s="101"/>
      <c r="H83" s="101"/>
      <c r="I83" s="83"/>
    </row>
    <row r="84" spans="1:9" ht="12" thickTop="1">
      <c r="A84" s="118"/>
      <c r="B84" s="101"/>
      <c r="C84" s="86"/>
      <c r="D84" s="101"/>
      <c r="E84" s="101"/>
      <c r="F84" s="101"/>
      <c r="G84" s="101"/>
      <c r="H84" s="101"/>
      <c r="I84" s="83"/>
    </row>
    <row r="85" spans="1:9">
      <c r="A85" s="116"/>
      <c r="B85" s="101"/>
      <c r="C85" s="101"/>
      <c r="D85" s="101"/>
      <c r="E85" s="101"/>
      <c r="F85" s="101"/>
      <c r="G85" s="101"/>
      <c r="H85" s="101"/>
      <c r="I85" s="83"/>
    </row>
    <row r="86" spans="1:9" ht="12" thickBot="1">
      <c r="A86" s="115"/>
      <c r="B86" s="110"/>
      <c r="C86" s="110"/>
      <c r="D86" s="101"/>
      <c r="E86" s="101"/>
      <c r="F86" s="101"/>
      <c r="G86" s="101"/>
      <c r="H86" s="101"/>
      <c r="I86" s="83"/>
    </row>
    <row r="87" spans="1:9" ht="12" thickTop="1">
      <c r="A87" s="73"/>
      <c r="B87" s="73"/>
      <c r="C87" s="73"/>
      <c r="D87" s="109"/>
      <c r="E87" s="109"/>
      <c r="F87" s="109"/>
      <c r="G87" s="109"/>
      <c r="H87" s="109"/>
    </row>
    <row r="88" spans="1:9">
      <c r="A88" s="73"/>
      <c r="B88" s="74"/>
      <c r="C88" s="87"/>
      <c r="D88" s="73"/>
      <c r="E88" s="73"/>
      <c r="F88" s="73"/>
      <c r="G88" s="73"/>
      <c r="H88" s="73"/>
    </row>
    <row r="89" spans="1:9">
      <c r="A89" s="73"/>
      <c r="B89" s="74"/>
      <c r="C89" s="73"/>
      <c r="D89" s="73"/>
      <c r="E89" s="73"/>
      <c r="F89" s="73"/>
      <c r="G89" s="73"/>
      <c r="H89" s="73"/>
    </row>
    <row r="90" spans="1:9">
      <c r="A90" s="73"/>
      <c r="B90" s="74"/>
      <c r="C90" s="73"/>
      <c r="D90" s="73"/>
      <c r="E90" s="73"/>
      <c r="F90" s="73"/>
      <c r="G90" s="73"/>
      <c r="H90" s="73"/>
    </row>
    <row r="91" spans="1:9">
      <c r="A91" s="73"/>
      <c r="B91" s="74"/>
      <c r="C91" s="73"/>
      <c r="D91" s="73"/>
      <c r="E91" s="73"/>
      <c r="F91" s="73"/>
      <c r="G91" s="73"/>
      <c r="H91" s="73"/>
    </row>
    <row r="92" spans="1:9">
      <c r="A92" s="73"/>
      <c r="B92" s="74"/>
      <c r="C92" s="73"/>
      <c r="D92" s="73"/>
      <c r="E92" s="73"/>
      <c r="F92" s="73"/>
      <c r="G92" s="73"/>
      <c r="H92" s="73"/>
    </row>
    <row r="93" spans="1:9">
      <c r="A93" s="73"/>
      <c r="B93" s="74"/>
      <c r="C93" s="73"/>
      <c r="D93" s="73"/>
      <c r="E93" s="73"/>
      <c r="F93" s="73"/>
      <c r="G93" s="73"/>
      <c r="H93" s="73"/>
    </row>
    <row r="94" spans="1:9">
      <c r="A94" s="73"/>
      <c r="B94" s="74"/>
      <c r="C94" s="73"/>
      <c r="D94" s="73"/>
      <c r="E94" s="73"/>
      <c r="F94" s="73"/>
      <c r="G94" s="73"/>
      <c r="H94" s="73"/>
    </row>
    <row r="95" spans="1:9">
      <c r="A95" s="73"/>
      <c r="B95" s="74"/>
      <c r="C95" s="73"/>
      <c r="D95" s="73"/>
      <c r="E95" s="73"/>
      <c r="F95" s="73"/>
      <c r="G95" s="73"/>
      <c r="H95" s="73"/>
    </row>
    <row r="96" spans="1:9">
      <c r="A96" s="73"/>
      <c r="B96" s="73"/>
      <c r="C96" s="73"/>
      <c r="D96" s="73"/>
      <c r="E96" s="73"/>
      <c r="F96" s="73"/>
      <c r="G96" s="73"/>
      <c r="H96" s="73"/>
    </row>
    <row r="97" spans="1:9">
      <c r="A97" s="73"/>
      <c r="B97" s="73"/>
      <c r="C97" s="73"/>
      <c r="D97" s="73"/>
      <c r="E97" s="73"/>
      <c r="F97" s="73"/>
      <c r="G97" s="73"/>
      <c r="H97" s="73"/>
    </row>
    <row r="98" spans="1:9">
      <c r="A98" s="73"/>
      <c r="B98" s="73"/>
      <c r="C98" s="73"/>
      <c r="D98" s="73"/>
      <c r="E98" s="73"/>
      <c r="F98" s="73"/>
      <c r="G98" s="73"/>
      <c r="H98" s="73"/>
    </row>
    <row r="99" spans="1:9">
      <c r="A99" s="73"/>
      <c r="B99" s="73"/>
      <c r="C99" s="73"/>
      <c r="D99" s="73"/>
      <c r="E99" s="73"/>
      <c r="F99" s="73"/>
      <c r="G99" s="73"/>
      <c r="H99" s="73"/>
    </row>
    <row r="100" spans="1:9" ht="13.8">
      <c r="A100" s="73"/>
      <c r="B100" s="75"/>
      <c r="C100" s="73"/>
      <c r="D100" s="73"/>
      <c r="E100" s="73"/>
      <c r="F100" s="73"/>
      <c r="G100" s="73"/>
      <c r="H100" s="73"/>
    </row>
    <row r="101" spans="1:9">
      <c r="A101" s="73"/>
      <c r="B101" s="73"/>
      <c r="C101" s="73"/>
      <c r="D101" s="73"/>
      <c r="E101" s="73"/>
      <c r="F101" s="73"/>
      <c r="G101" s="73"/>
      <c r="H101" s="73"/>
    </row>
    <row r="102" spans="1:9">
      <c r="A102" s="73"/>
      <c r="B102" s="73"/>
      <c r="C102" s="73"/>
      <c r="D102" s="73"/>
      <c r="E102" s="73"/>
      <c r="F102" s="73"/>
      <c r="G102" s="73"/>
      <c r="H102" s="73"/>
    </row>
    <row r="103" spans="1:9">
      <c r="A103" s="73"/>
      <c r="B103" s="73"/>
      <c r="C103" s="73"/>
      <c r="D103" s="73"/>
      <c r="E103" s="73"/>
      <c r="F103" s="73"/>
      <c r="G103" s="73"/>
      <c r="H103" s="73"/>
    </row>
    <row r="104" spans="1:9" ht="13.8">
      <c r="A104" s="73"/>
      <c r="B104" s="73"/>
      <c r="C104" s="76"/>
      <c r="D104" s="73"/>
      <c r="E104" s="73"/>
      <c r="F104" s="73"/>
      <c r="G104" s="73"/>
      <c r="H104" s="73"/>
    </row>
    <row r="105" spans="1:9" ht="13.8">
      <c r="A105" s="73"/>
      <c r="B105" s="73"/>
      <c r="C105" s="77"/>
      <c r="D105" s="73"/>
      <c r="E105" s="73"/>
      <c r="F105" s="73"/>
      <c r="G105" s="73"/>
      <c r="H105" s="73"/>
    </row>
    <row r="106" spans="1:9">
      <c r="A106" s="73"/>
      <c r="B106" s="73"/>
      <c r="C106" s="73"/>
      <c r="D106" s="73"/>
      <c r="E106" s="73"/>
      <c r="F106" s="73"/>
      <c r="G106" s="73"/>
      <c r="H106" s="73"/>
    </row>
    <row r="112" spans="1:9">
      <c r="I112" s="5"/>
    </row>
  </sheetData>
  <sheetProtection password="DB9F" sheet="1" objects="1" scenarios="1" selectLockedCells="1"/>
  <mergeCells count="42">
    <mergeCell ref="D59:E59"/>
    <mergeCell ref="D71:E71"/>
    <mergeCell ref="A60:H61"/>
    <mergeCell ref="D72:E72"/>
    <mergeCell ref="D73:E73"/>
    <mergeCell ref="D74:E74"/>
    <mergeCell ref="D65:F66"/>
    <mergeCell ref="D67:E67"/>
    <mergeCell ref="D68:E68"/>
    <mergeCell ref="D69:E69"/>
    <mergeCell ref="D70:E70"/>
    <mergeCell ref="D21:E21"/>
    <mergeCell ref="F50:F51"/>
    <mergeCell ref="D52:E52"/>
    <mergeCell ref="D53:E53"/>
    <mergeCell ref="D17:E17"/>
    <mergeCell ref="D33:E33"/>
    <mergeCell ref="A32:B33"/>
    <mergeCell ref="A50:A51"/>
    <mergeCell ref="B50:B51"/>
    <mergeCell ref="A48:B49"/>
    <mergeCell ref="A43:H44"/>
    <mergeCell ref="D34:E34"/>
    <mergeCell ref="D35:E35"/>
    <mergeCell ref="D42:E42"/>
    <mergeCell ref="D50:E51"/>
    <mergeCell ref="A76:H76"/>
    <mergeCell ref="D19:E19"/>
    <mergeCell ref="D48:E49"/>
    <mergeCell ref="G16:H20"/>
    <mergeCell ref="A2:H2"/>
    <mergeCell ref="A3:H3"/>
    <mergeCell ref="A4:H4"/>
    <mergeCell ref="A8:H8"/>
    <mergeCell ref="A7:H7"/>
    <mergeCell ref="A6:H6"/>
    <mergeCell ref="A5:H5"/>
    <mergeCell ref="D18:E18"/>
    <mergeCell ref="G31:H36"/>
    <mergeCell ref="G64:H69"/>
    <mergeCell ref="A11:H12"/>
    <mergeCell ref="A27:H28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"/>
  <sheetViews>
    <sheetView workbookViewId="0"/>
  </sheetViews>
  <sheetFormatPr baseColWidth="10" defaultRowHeight="11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"/>
  <sheetViews>
    <sheetView workbookViewId="0"/>
  </sheetViews>
  <sheetFormatPr baseColWidth="10" defaultRowHeight="11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D.I. Carlos Garduño</dc:creator>
  <cp:lastModifiedBy>Administrator</cp:lastModifiedBy>
  <dcterms:created xsi:type="dcterms:W3CDTF">2012-10-24T18:03:46Z</dcterms:created>
  <dcterms:modified xsi:type="dcterms:W3CDTF">2013-02-21T17:51:57Z</dcterms:modified>
</cp:coreProperties>
</file>